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codeName="ThisWorkbook"/>
  <bookViews>
    <workbookView xWindow="0" yWindow="0" windowWidth="20490" windowHeight="7755"/>
  </bookViews>
  <sheets>
    <sheet name="Orçamento por mês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8" i="4" l="1"/>
  <c r="P28" i="4"/>
  <c r="O23" i="4" l="1"/>
  <c r="P23" i="4"/>
  <c r="O24" i="4"/>
  <c r="P24" i="4"/>
  <c r="O25" i="4"/>
  <c r="P25" i="4"/>
  <c r="O26" i="4"/>
  <c r="P26" i="4"/>
  <c r="O27" i="4"/>
  <c r="P27" i="4"/>
  <c r="O29" i="4"/>
  <c r="P29" i="4"/>
  <c r="O30" i="4"/>
  <c r="P30" i="4"/>
  <c r="O31" i="4"/>
  <c r="P31" i="4"/>
  <c r="O32" i="4"/>
  <c r="P32" i="4"/>
  <c r="O33" i="4"/>
  <c r="P33" i="4"/>
  <c r="O34" i="4"/>
  <c r="P34" i="4"/>
  <c r="P22" i="4"/>
  <c r="O22" i="4"/>
  <c r="D35" i="4"/>
  <c r="E35" i="4"/>
  <c r="F35" i="4"/>
  <c r="G35" i="4"/>
  <c r="H35" i="4"/>
  <c r="I35" i="4"/>
  <c r="J35" i="4"/>
  <c r="K35" i="4"/>
  <c r="L35" i="4"/>
  <c r="M35" i="4"/>
  <c r="N35" i="4"/>
  <c r="C35" i="4"/>
  <c r="D18" i="4"/>
  <c r="E18" i="4"/>
  <c r="F18" i="4"/>
  <c r="G18" i="4"/>
  <c r="H18" i="4"/>
  <c r="I18" i="4"/>
  <c r="J18" i="4"/>
  <c r="K18" i="4"/>
  <c r="L18" i="4"/>
  <c r="M18" i="4"/>
  <c r="N18" i="4"/>
  <c r="C18" i="4"/>
  <c r="P15" i="4"/>
  <c r="P16" i="4"/>
  <c r="P17" i="4"/>
  <c r="P14" i="4"/>
  <c r="O17" i="4"/>
  <c r="O16" i="4"/>
  <c r="O15" i="4"/>
  <c r="O14" i="4"/>
  <c r="P35" i="4" l="1"/>
  <c r="O35" i="4"/>
  <c r="C6" i="4" s="1"/>
  <c r="P18" i="4"/>
  <c r="O18" i="4"/>
  <c r="C5" i="4" s="1"/>
  <c r="C10" i="4" l="1"/>
  <c r="C8" i="4"/>
</calcChain>
</file>

<file path=xl/sharedStrings.xml><?xml version="1.0" encoding="utf-8"?>
<sst xmlns="http://schemas.openxmlformats.org/spreadsheetml/2006/main" count="57" uniqueCount="39">
  <si>
    <t>RESUMO</t>
  </si>
  <si>
    <t>Renda mensal total</t>
  </si>
  <si>
    <t>Despesas mensais totais</t>
  </si>
  <si>
    <t>SALDO</t>
  </si>
  <si>
    <t>PORCENTAGEM DA RENDA GASTA</t>
  </si>
  <si>
    <t>RENDA</t>
  </si>
  <si>
    <t>Item</t>
  </si>
  <si>
    <t>Jan</t>
  </si>
  <si>
    <t>Fev</t>
  </si>
  <si>
    <t>Mar</t>
  </si>
  <si>
    <t>Abr</t>
  </si>
  <si>
    <t>Maio</t>
  </si>
  <si>
    <t>Jun</t>
  </si>
  <si>
    <t>Jul</t>
  </si>
  <si>
    <t>Ago</t>
  </si>
  <si>
    <t>Set</t>
  </si>
  <si>
    <t>Out</t>
  </si>
  <si>
    <t>Nov</t>
  </si>
  <si>
    <t>Dez</t>
  </si>
  <si>
    <t>Total</t>
  </si>
  <si>
    <t>Média</t>
  </si>
  <si>
    <t>Outros</t>
  </si>
  <si>
    <t>DESPESAS</t>
  </si>
  <si>
    <t>Jantar</t>
  </si>
  <si>
    <t>Educação</t>
  </si>
  <si>
    <t>Entretenimento</t>
  </si>
  <si>
    <t>Supermercado</t>
  </si>
  <si>
    <t>Saúde</t>
  </si>
  <si>
    <t>Animais de estimação</t>
  </si>
  <si>
    <t>Compras</t>
  </si>
  <si>
    <t>Transporte</t>
  </si>
  <si>
    <t>Viagens</t>
  </si>
  <si>
    <t>ORÇAMENTO MENSAL</t>
  </si>
  <si>
    <t>Apartamento</t>
  </si>
  <si>
    <t>Cartão de Crédito</t>
  </si>
  <si>
    <t>Seguro Automóvel</t>
  </si>
  <si>
    <t>Salário Mensal</t>
  </si>
  <si>
    <t>Adiantamento</t>
  </si>
  <si>
    <t>Aluguel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</si>
</sst>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R$&quot;\ * #,##0_-;\-&quot;R$&quot;\ * #,##0_-;_-&quot;R$&quot;\ * &quot;-&quot;_-;_-@_-"/>
    <numFmt numFmtId="164" formatCode="_(* #,##0_);_(* \(#,##0\);_(* &quot;-&quot;_);_(@_)"/>
    <numFmt numFmtId="165" formatCode="_(* #,##0.00_);_(* \(#,##0.00\);_(* &quot;-&quot;??_);_(@_)"/>
    <numFmt numFmtId="166" formatCode="&quot;R$&quot;\ #,##0.00"/>
    <numFmt numFmtId="167" formatCode="&quot;R$&quot;\ #,##0"/>
  </numFmts>
  <fonts count="33">
    <font>
      <sz val="11"/>
      <color theme="1"/>
      <name val="Century Gothic"/>
      <family val="2"/>
      <scheme val="minor"/>
    </font>
    <font>
      <sz val="11"/>
      <color theme="1"/>
      <name val="Aptos"/>
      <family val="2"/>
    </font>
    <font>
      <sz val="10"/>
      <color theme="1" tint="4.9989318521683403E-2"/>
      <name val="Century Gothic"/>
      <family val="1"/>
      <scheme val="minor"/>
    </font>
    <font>
      <sz val="11"/>
      <color theme="1" tint="4.9989318521683403E-2"/>
      <name val="Aptos"/>
      <family val="2"/>
    </font>
    <font>
      <b/>
      <sz val="11"/>
      <color theme="0"/>
      <name val="Century Gothic"/>
      <family val="1"/>
      <scheme val="major"/>
    </font>
    <font>
      <sz val="11"/>
      <name val="Century Gothic"/>
      <family val="2"/>
      <scheme val="minor"/>
    </font>
    <font>
      <b/>
      <sz val="14"/>
      <color theme="1" tint="4.9989318521683403E-2"/>
      <name val="Century Gothic"/>
      <family val="2"/>
      <scheme val="minor"/>
    </font>
    <font>
      <sz val="11"/>
      <color theme="0"/>
      <name val="Century Gothic"/>
      <family val="1"/>
      <scheme val="minor"/>
    </font>
    <font>
      <sz val="32"/>
      <color theme="0"/>
      <name val="Century Gothic"/>
      <family val="1"/>
      <scheme val="major"/>
    </font>
    <font>
      <sz val="11"/>
      <color theme="1"/>
      <name val="Century Gothic"/>
      <family val="1"/>
      <scheme val="minor"/>
    </font>
    <font>
      <sz val="32"/>
      <color theme="1"/>
      <name val="Century Gothic"/>
      <family val="1"/>
      <scheme val="minor"/>
    </font>
    <font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b/>
      <sz val="15"/>
      <color theme="3"/>
      <name val="Century Gothic"/>
      <family val="2"/>
      <scheme val="minor"/>
    </font>
    <font>
      <b/>
      <sz val="11"/>
      <color theme="3"/>
      <name val="Century Gothic"/>
      <family val="2"/>
      <scheme val="minor"/>
    </font>
    <font>
      <sz val="11"/>
      <color rgb="FF006100"/>
      <name val="Century Gothic"/>
      <family val="2"/>
      <scheme val="minor"/>
    </font>
    <font>
      <sz val="11"/>
      <color rgb="FF9C0006"/>
      <name val="Century Gothic"/>
      <family val="2"/>
      <scheme val="minor"/>
    </font>
    <font>
      <sz val="11"/>
      <color rgb="FF9C5700"/>
      <name val="Century Gothic"/>
      <family val="2"/>
      <scheme val="minor"/>
    </font>
    <font>
      <sz val="11"/>
      <color rgb="FF3F3F76"/>
      <name val="Century Gothic"/>
      <family val="2"/>
      <scheme val="minor"/>
    </font>
    <font>
      <b/>
      <sz val="11"/>
      <color rgb="FF3F3F3F"/>
      <name val="Century Gothic"/>
      <family val="2"/>
      <scheme val="minor"/>
    </font>
    <font>
      <b/>
      <sz val="11"/>
      <color rgb="FFFA7D00"/>
      <name val="Century Gothic"/>
      <family val="2"/>
      <scheme val="minor"/>
    </font>
    <font>
      <sz val="11"/>
      <color rgb="FFFA7D00"/>
      <name val="Century Gothic"/>
      <family val="2"/>
      <scheme val="minor"/>
    </font>
    <font>
      <b/>
      <sz val="11"/>
      <color theme="0"/>
      <name val="Century Gothic"/>
      <family val="2"/>
      <scheme val="minor"/>
    </font>
    <font>
      <sz val="11"/>
      <color rgb="FFFF0000"/>
      <name val="Century Gothic"/>
      <family val="2"/>
      <scheme val="minor"/>
    </font>
    <font>
      <i/>
      <sz val="11"/>
      <color rgb="FF7F7F7F"/>
      <name val="Century Gothic"/>
      <family val="2"/>
      <scheme val="minor"/>
    </font>
    <font>
      <b/>
      <sz val="11"/>
      <color theme="1"/>
      <name val="Century Gothic"/>
      <family val="2"/>
      <scheme val="minor"/>
    </font>
    <font>
      <sz val="11"/>
      <color theme="0"/>
      <name val="Century Gothic"/>
      <family val="2"/>
      <scheme val="minor"/>
    </font>
    <font>
      <b/>
      <sz val="36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24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3" tint="-0.2499465926084170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/>
      <right/>
      <top style="medium">
        <color theme="3" tint="0.39994506668294322"/>
      </top>
      <bottom style="medium">
        <color theme="3" tint="0.39994506668294322"/>
      </bottom>
      <diagonal/>
    </border>
    <border>
      <left/>
      <right/>
      <top/>
      <bottom style="medium">
        <color theme="0"/>
      </bottom>
      <diagonal/>
    </border>
    <border>
      <left/>
      <right/>
      <top/>
      <bottom style="dashed">
        <color theme="7"/>
      </bottom>
      <diagonal/>
    </border>
    <border>
      <left/>
      <right/>
      <top style="dashed">
        <color theme="7"/>
      </top>
      <bottom style="dashed">
        <color theme="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66" fontId="2" fillId="0" borderId="0" applyFont="0" applyFill="0" applyBorder="0" applyProtection="0">
      <alignment horizontal="right" vertical="center" indent="1"/>
    </xf>
    <xf numFmtId="0" fontId="1" fillId="0" borderId="0"/>
    <xf numFmtId="0" fontId="3" fillId="0" borderId="0">
      <alignment horizontal="left" vertical="center" wrapText="1" indent="1"/>
    </xf>
    <xf numFmtId="0" fontId="4" fillId="3" borderId="1" applyNumberFormat="0" applyProtection="0">
      <alignment horizontal="center" vertical="center"/>
    </xf>
    <xf numFmtId="0" fontId="5" fillId="0" borderId="3" applyNumberFormat="0" applyFont="0" applyAlignment="0" applyProtection="0"/>
    <xf numFmtId="0" fontId="4" fillId="3" borderId="0" applyNumberFormat="0" applyBorder="0" applyProtection="0">
      <alignment horizontal="left" vertical="center" indent="1"/>
    </xf>
    <xf numFmtId="9" fontId="6" fillId="0" borderId="0" applyFont="0" applyFill="0" applyBorder="0" applyProtection="0">
      <alignment horizontal="center" vertical="center"/>
    </xf>
    <xf numFmtId="0" fontId="7" fillId="0" borderId="0" applyNumberFormat="0" applyFill="0" applyBorder="0" applyAlignment="0">
      <alignment horizontal="left" vertical="center" wrapText="1" indent="1"/>
    </xf>
    <xf numFmtId="0" fontId="8" fillId="2" borderId="4" applyNumberFormat="0" applyProtection="0">
      <alignment horizontal="left" vertical="center" indent="3"/>
    </xf>
    <xf numFmtId="0" fontId="4" fillId="4" borderId="2" applyNumberFormat="0" applyProtection="0">
      <alignment horizontal="center" vertical="center"/>
    </xf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0" applyNumberFormat="0" applyBorder="0" applyAlignment="0" applyProtection="0"/>
    <xf numFmtId="0" fontId="18" fillId="8" borderId="9" applyNumberFormat="0" applyAlignment="0" applyProtection="0"/>
    <xf numFmtId="0" fontId="19" fillId="9" borderId="10" applyNumberFormat="0" applyAlignment="0" applyProtection="0"/>
    <xf numFmtId="0" fontId="20" fillId="9" borderId="9" applyNumberFormat="0" applyAlignment="0" applyProtection="0"/>
    <xf numFmtId="0" fontId="21" fillId="0" borderId="11" applyNumberFormat="0" applyFill="0" applyAlignment="0" applyProtection="0"/>
    <xf numFmtId="0" fontId="22" fillId="10" borderId="12" applyNumberFormat="0" applyAlignment="0" applyProtection="0"/>
    <xf numFmtId="0" fontId="23" fillId="0" borderId="0" applyNumberFormat="0" applyFill="0" applyBorder="0" applyAlignment="0" applyProtection="0"/>
    <xf numFmtId="0" fontId="11" fillId="11" borderId="13" applyNumberFormat="0" applyFont="0" applyAlignment="0" applyProtection="0"/>
    <xf numFmtId="0" fontId="24" fillId="0" borderId="0" applyNumberFormat="0" applyFill="0" applyBorder="0" applyAlignment="0" applyProtection="0"/>
    <xf numFmtId="0" fontId="25" fillId="0" borderId="14" applyNumberFormat="0" applyFill="0" applyAlignment="0" applyProtection="0"/>
    <xf numFmtId="0" fontId="26" fillId="2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26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26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26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26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26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</cellStyleXfs>
  <cellXfs count="29">
    <xf numFmtId="0" fontId="0" fillId="0" borderId="0" xfId="0"/>
    <xf numFmtId="0" fontId="9" fillId="0" borderId="0" xfId="3" applyFont="1">
      <alignment horizontal="left" vertical="center" wrapText="1" indent="1"/>
    </xf>
    <xf numFmtId="0" fontId="10" fillId="0" borderId="7" xfId="9" applyFont="1" applyFill="1" applyBorder="1">
      <alignment horizontal="left" vertical="center" indent="3"/>
    </xf>
    <xf numFmtId="0" fontId="10" fillId="0" borderId="0" xfId="9" applyFont="1" applyFill="1" applyBorder="1" applyAlignment="1">
      <alignment horizontal="left" vertical="center" indent="1"/>
    </xf>
    <xf numFmtId="0" fontId="10" fillId="0" borderId="0" xfId="9" applyFont="1" applyFill="1" applyBorder="1">
      <alignment horizontal="left" vertical="center" indent="3"/>
    </xf>
    <xf numFmtId="0" fontId="10" fillId="0" borderId="4" xfId="9" applyFont="1" applyFill="1">
      <alignment horizontal="left" vertical="center" indent="3"/>
    </xf>
    <xf numFmtId="0" fontId="27" fillId="0" borderId="7" xfId="10" applyFont="1" applyFill="1" applyBorder="1" applyAlignment="1">
      <alignment horizontal="left" vertical="center"/>
    </xf>
    <xf numFmtId="0" fontId="30" fillId="0" borderId="5" xfId="3" applyFont="1" applyBorder="1" applyAlignment="1">
      <alignment horizontal="left" vertical="center" indent="1"/>
    </xf>
    <xf numFmtId="167" fontId="30" fillId="0" borderId="5" xfId="1" applyNumberFormat="1" applyFont="1" applyBorder="1">
      <alignment horizontal="right" vertical="center" indent="1"/>
    </xf>
    <xf numFmtId="0" fontId="30" fillId="0" borderId="6" xfId="5" applyFont="1" applyBorder="1" applyAlignment="1">
      <alignment horizontal="left" vertical="center" indent="1"/>
    </xf>
    <xf numFmtId="167" fontId="30" fillId="0" borderId="6" xfId="1" applyNumberFormat="1" applyFont="1" applyBorder="1">
      <alignment horizontal="right" vertical="center" indent="1"/>
    </xf>
    <xf numFmtId="0" fontId="31" fillId="0" borderId="0" xfId="3" applyFont="1">
      <alignment horizontal="left" vertical="center" wrapText="1" indent="1"/>
    </xf>
    <xf numFmtId="0" fontId="31" fillId="0" borderId="0" xfId="3" applyFont="1" applyAlignment="1">
      <alignment horizontal="right" vertical="center" wrapText="1" indent="1"/>
    </xf>
    <xf numFmtId="0" fontId="32" fillId="0" borderId="0" xfId="10" applyFont="1" applyFill="1" applyBorder="1" applyAlignment="1">
      <alignment horizontal="left" vertical="center"/>
    </xf>
    <xf numFmtId="0" fontId="32" fillId="0" borderId="0" xfId="10" applyFont="1" applyFill="1" applyBorder="1" applyAlignment="1">
      <alignment vertical="center"/>
    </xf>
    <xf numFmtId="0" fontId="30" fillId="0" borderId="0" xfId="3" applyFont="1">
      <alignment horizontal="left" vertical="center" wrapText="1" indent="1"/>
    </xf>
    <xf numFmtId="0" fontId="31" fillId="0" borderId="0" xfId="3" applyFont="1" applyAlignment="1">
      <alignment horizontal="left" vertical="center" indent="19"/>
    </xf>
    <xf numFmtId="0" fontId="28" fillId="35" borderId="0" xfId="4" applyFont="1" applyFill="1" applyBorder="1" applyAlignment="1">
      <alignment horizontal="left" vertical="center" indent="1"/>
    </xf>
    <xf numFmtId="0" fontId="29" fillId="35" borderId="0" xfId="4" applyFont="1" applyFill="1" applyBorder="1" applyAlignment="1">
      <alignment horizontal="right" vertical="center" indent="1"/>
    </xf>
    <xf numFmtId="167" fontId="28" fillId="35" borderId="0" xfId="1" applyNumberFormat="1" applyFont="1" applyFill="1" applyBorder="1">
      <alignment horizontal="right" vertical="center" indent="1"/>
    </xf>
    <xf numFmtId="9" fontId="28" fillId="35" borderId="0" xfId="7" applyFont="1" applyFill="1" applyBorder="1" applyAlignment="1">
      <alignment horizontal="right" vertical="center" indent="1"/>
    </xf>
    <xf numFmtId="0" fontId="30" fillId="35" borderId="0" xfId="3" applyFont="1" applyFill="1" applyAlignment="1">
      <alignment horizontal="left" vertical="center" indent="1"/>
    </xf>
    <xf numFmtId="0" fontId="30" fillId="35" borderId="0" xfId="0" applyFont="1" applyFill="1" applyAlignment="1">
      <alignment horizontal="left" vertical="center" wrapText="1" indent="1"/>
    </xf>
    <xf numFmtId="0" fontId="30" fillId="35" borderId="0" xfId="3" applyFont="1" applyFill="1" applyAlignment="1">
      <alignment horizontal="center" vertical="center"/>
    </xf>
    <xf numFmtId="0" fontId="30" fillId="35" borderId="0" xfId="3" applyFont="1" applyFill="1" applyAlignment="1">
      <alignment horizontal="center" vertical="center" wrapText="1"/>
    </xf>
    <xf numFmtId="167" fontId="30" fillId="0" borderId="0" xfId="1" applyNumberFormat="1" applyFont="1" applyFill="1" applyBorder="1" applyAlignment="1">
      <alignment horizontal="center" vertical="center"/>
    </xf>
    <xf numFmtId="167" fontId="30" fillId="0" borderId="0" xfId="3" applyNumberFormat="1" applyFont="1" applyAlignment="1">
      <alignment horizontal="center" vertical="center" wrapText="1"/>
    </xf>
    <xf numFmtId="167" fontId="30" fillId="35" borderId="0" xfId="0" applyNumberFormat="1" applyFont="1" applyFill="1" applyAlignment="1">
      <alignment horizontal="center" vertical="center"/>
    </xf>
    <xf numFmtId="167" fontId="30" fillId="0" borderId="0" xfId="1" applyNumberFormat="1" applyFont="1" applyFill="1" applyAlignment="1">
      <alignment horizontal="center" vertical="center"/>
    </xf>
  </cellXfs>
  <cellStyles count="55">
    <cellStyle name="20% - Ênfase1" xfId="32" builtinId="30" customBuiltin="1"/>
    <cellStyle name="20% - Ênfase2" xfId="36" builtinId="34" customBuiltin="1"/>
    <cellStyle name="20% - Ênfase3" xfId="40" builtinId="38" customBuiltin="1"/>
    <cellStyle name="20% - Ênfase4" xfId="44" builtinId="42" customBuiltin="1"/>
    <cellStyle name="20% - Ênfase5" xfId="48" builtinId="46" customBuiltin="1"/>
    <cellStyle name="20% - Ênfase6" xfId="52" builtinId="50" customBuiltin="1"/>
    <cellStyle name="40% - Ênfase1" xfId="33" builtinId="31" customBuiltin="1"/>
    <cellStyle name="40% - Ênfase2" xfId="37" builtinId="35" customBuiltin="1"/>
    <cellStyle name="40% - Ênfase3" xfId="41" builtinId="39" customBuiltin="1"/>
    <cellStyle name="40% - Ênfase4" xfId="45" builtinId="43" customBuiltin="1"/>
    <cellStyle name="40% - Ênfase5" xfId="49" builtinId="47" customBuiltin="1"/>
    <cellStyle name="40% - Ênfase6" xfId="53" builtinId="51" customBuiltin="1"/>
    <cellStyle name="60% - Ênfase1" xfId="34" builtinId="32" customBuiltin="1"/>
    <cellStyle name="60% - Ênfase2" xfId="38" builtinId="36" customBuiltin="1"/>
    <cellStyle name="60% - Ênfase3" xfId="42" builtinId="40" customBuiltin="1"/>
    <cellStyle name="60% - Ênfase4" xfId="46" builtinId="44" customBuiltin="1"/>
    <cellStyle name="60% - Ênfase5" xfId="50" builtinId="48" customBuiltin="1"/>
    <cellStyle name="60% - Ênfase6" xfId="54" builtinId="52" customBuiltin="1"/>
    <cellStyle name="Ano" xfId="8"/>
    <cellStyle name="Bom" xfId="19" builtinId="26" customBuiltin="1"/>
    <cellStyle name="Cabeçalho 1 2" xfId="10"/>
    <cellStyle name="Cabeçalho 2 2" xfId="4"/>
    <cellStyle name="Cabeçalho 3 2" xfId="6"/>
    <cellStyle name="Cálculo" xfId="24" builtinId="22" customBuiltin="1"/>
    <cellStyle name="Célula de Verificação" xfId="26" builtinId="23" customBuiltin="1"/>
    <cellStyle name="Célula Vinculada" xfId="25" builtinId="24" customBuiltin="1"/>
    <cellStyle name="Ênfase1" xfId="31" builtinId="29" customBuiltin="1"/>
    <cellStyle name="Ênfase2" xfId="35" builtinId="33" customBuiltin="1"/>
    <cellStyle name="Ênfase3" xfId="39" builtinId="37" customBuiltin="1"/>
    <cellStyle name="Ênfase4" xfId="43" builtinId="41" customBuiltin="1"/>
    <cellStyle name="Ênfase5" xfId="47" builtinId="45" customBuiltin="1"/>
    <cellStyle name="Ênfase6" xfId="51" builtinId="49" customBuiltin="1"/>
    <cellStyle name="Entrada" xfId="22" builtinId="20" customBuiltin="1"/>
    <cellStyle name="Entrada 2" xfId="5"/>
    <cellStyle name="Incorreto" xfId="20" builtinId="27" customBuiltin="1"/>
    <cellStyle name="Moeda" xfId="1" builtinId="4" customBuiltin="1"/>
    <cellStyle name="Moeda [0]" xfId="13" builtinId="7" customBuiltin="1"/>
    <cellStyle name="Neutra" xfId="21" builtinId="28" customBuiltin="1"/>
    <cellStyle name="Normal" xfId="0" builtinId="0" customBuiltin="1"/>
    <cellStyle name="Normal 2" xfId="2"/>
    <cellStyle name="Normal 3" xfId="3"/>
    <cellStyle name="Nota" xfId="28" builtinId="10" customBuiltin="1"/>
    <cellStyle name="Porcentagem" xfId="14" builtinId="5" customBuiltin="1"/>
    <cellStyle name="Porcentagem 2" xfId="7"/>
    <cellStyle name="Saída" xfId="23" builtinId="21" customBuiltin="1"/>
    <cellStyle name="Separador de milhares [0]" xfId="12" builtinId="6" customBuiltin="1"/>
    <cellStyle name="Texto de Aviso" xfId="27" builtinId="11" customBuiltin="1"/>
    <cellStyle name="Texto Explicativo" xfId="29" builtinId="53" customBuiltin="1"/>
    <cellStyle name="Título" xfId="15" builtinId="15" customBuiltin="1"/>
    <cellStyle name="Título 1" xfId="16" builtinId="16" customBuiltin="1"/>
    <cellStyle name="Título 2" xfId="9" builtinId="17" customBuiltin="1"/>
    <cellStyle name="Título 3" xfId="17" builtinId="18" customBuiltin="1"/>
    <cellStyle name="Título 4" xfId="18" builtinId="19" customBuiltin="1"/>
    <cellStyle name="Total" xfId="30" builtinId="25" customBuiltin="1"/>
    <cellStyle name="Vírgula" xfId="11" builtinId="3" customBuiltin="1"/>
  </cellStyles>
  <dxfs count="7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167" formatCode="&quot;R$&quot;\ #,##0"/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solid">
          <fgColor indexed="64"/>
          <bgColor theme="9" tint="0.79998168889431442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solid">
          <fgColor indexed="64"/>
          <bgColor theme="9" tint="0.79998168889431442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thick">
          <color theme="0"/>
        </bottom>
      </border>
    </dxf>
    <dxf>
      <fill>
        <patternFill patternType="none">
          <bgColor auto="1"/>
        </patternFill>
      </fill>
      <border>
        <top style="dotted">
          <color theme="5"/>
        </top>
        <bottom style="dotted">
          <color theme="5"/>
        </bottom>
        <horizontal style="dotted">
          <color theme="5"/>
        </horizontal>
      </border>
    </dxf>
    <dxf>
      <font>
        <color theme="0" tint="-4.9989318521683403E-2"/>
      </font>
      <fill>
        <patternFill>
          <bgColor theme="4" tint="0.79998168889431442"/>
        </patternFill>
      </fill>
      <border>
        <top/>
      </border>
    </dxf>
    <dxf>
      <font>
        <b/>
        <i val="0"/>
        <color theme="1"/>
      </font>
      <fill>
        <patternFill>
          <bgColor theme="4" tint="0.79998168889431442"/>
        </patternFill>
      </fill>
      <border diagonalUp="0" diagonalDown="0">
        <left/>
        <right/>
        <top style="thick">
          <color theme="0"/>
        </top>
        <bottom style="thick">
          <color theme="0"/>
        </bottom>
        <vertical/>
        <horizontal/>
      </border>
    </dxf>
    <dxf>
      <border>
        <bottom style="medium">
          <color theme="7"/>
        </bottom>
      </border>
    </dxf>
    <dxf>
      <fill>
        <patternFill>
          <bgColor theme="0" tint="-4.9989318521683403E-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  <border>
        <top/>
        <bottom style="thick">
          <color theme="4"/>
        </bottom>
        <vertical style="thin">
          <color theme="4" tint="0.59996337778862885"/>
        </vertical>
      </border>
    </dxf>
    <dxf>
      <font>
        <b/>
        <i val="0"/>
        <color theme="1"/>
      </font>
      <fill>
        <patternFill>
          <bgColor theme="4" tint="0.79998168889431442"/>
        </patternFill>
      </fill>
      <border diagonalUp="0" diagonalDown="0">
        <left/>
        <right/>
        <top style="thick">
          <color theme="0"/>
        </top>
        <bottom style="thick">
          <color theme="0"/>
        </bottom>
        <vertical style="thin">
          <color theme="4" tint="0.59996337778862885"/>
        </vertical>
        <horizontal/>
      </border>
    </dxf>
    <dxf>
      <border>
        <left/>
        <bottom style="medium">
          <color theme="4"/>
        </bottom>
        <vertical style="thin">
          <color theme="4" tint="0.79998168889431442"/>
        </vertical>
      </border>
    </dxf>
  </dxfs>
  <tableStyles count="2" defaultTableStyle="TableStyleMedium2" defaultPivotStyle="PivotStyleLight16">
    <tableStyle name="Orçamento Mensal Simples 2" pivot="0" count="4">
      <tableStyleElement type="wholeTable" dxfId="74"/>
      <tableStyleElement type="headerRow" dxfId="73"/>
      <tableStyleElement type="totalRow" dxfId="72"/>
      <tableStyleElement type="firstRowStripe" dxfId="71"/>
    </tableStyle>
    <tableStyle name="Orçamento Mensal Simples 2 2" pivot="0" count="4">
      <tableStyleElement type="wholeTable" dxfId="70"/>
      <tableStyleElement type="headerRow" dxfId="69"/>
      <tableStyleElement type="totalRow" dxfId="68"/>
      <tableStyleElement type="firstRowStripe" dxfId="67"/>
    </tableStyle>
  </tableStyles>
  <colors>
    <mruColors>
      <color rgb="FFB4FCE1"/>
      <color rgb="FFB6FD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en-US"/>
              <a:t>Receita e despesas por mês</a:t>
            </a:r>
          </a:p>
        </c:rich>
      </c:tx>
      <c:layout>
        <c:manualLayout>
          <c:xMode val="edge"/>
          <c:yMode val="edge"/>
          <c:x val="0.36195678665166853"/>
          <c:y val="0.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Century Gothic"/>
              <a:ea typeface="Century Gothic"/>
              <a:cs typeface="Century Gothic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'Orçamento por mês'!$B$12</c:f>
              <c:strCache>
                <c:ptCount val="1"/>
                <c:pt idx="0">
                  <c:v>RENDA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&quot;R$&quot;\ 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'Orçamento por mês'!$C$13:$M$13</c:f>
              <c:strCache>
                <c:ptCount val="11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Maio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</c:strCache>
            </c:strRef>
          </c:cat>
          <c:val>
            <c:numRef>
              <c:f>'Orçamento por mês'!$C$18:$M$18</c:f>
              <c:numCache>
                <c:formatCode>"R$"\ #,##0</c:formatCode>
                <c:ptCount val="11"/>
                <c:pt idx="0">
                  <c:v>3900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A2D-4C4B-A2D4-DB7D19A4544A}"/>
            </c:ext>
          </c:extLst>
        </c:ser>
        <c:ser>
          <c:idx val="1"/>
          <c:order val="1"/>
          <c:tx>
            <c:strRef>
              <c:f>'Orçamento por mês'!$B$20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chemeClr val="tx2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numFmt formatCode="&quot;R$&quot;\ 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'Orçamento por mês'!$C$13:$M$13</c:f>
              <c:strCache>
                <c:ptCount val="11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Maio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</c:strCache>
            </c:strRef>
          </c:cat>
          <c:val>
            <c:numRef>
              <c:f>'Orçamento por mês'!$C$35:$M$35</c:f>
              <c:numCache>
                <c:formatCode>"R$"\ #,##0</c:formatCode>
                <c:ptCount val="11"/>
                <c:pt idx="0">
                  <c:v>1728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A2D-4C4B-A2D4-DB7D19A4544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15"/>
        <c:axId val="477814128"/>
        <c:axId val="477813584"/>
      </c:barChart>
      <c:catAx>
        <c:axId val="47781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77813584"/>
        <c:crosses val="autoZero"/>
        <c:auto val="1"/>
        <c:lblAlgn val="ctr"/>
        <c:lblOffset val="100"/>
        <c:noMultiLvlLbl val="0"/>
      </c:catAx>
      <c:valAx>
        <c:axId val="47781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R$&quot;\ 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77814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Century Gothic"/>
              <a:ea typeface="Century Gothic"/>
              <a:cs typeface="Century Gothic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solidFill>
            <a:schemeClr val="tx1"/>
          </a:solidFill>
          <a:latin typeface="+mn-lt"/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1" i="0" u="none" strike="noStrike" kern="1200" spc="0" baseline="0">
                <a:solidFill>
                  <a:schemeClr val="tx1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en-US" sz="1400"/>
              <a:t>Despesas totais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00" b="1" i="0" u="none" strike="noStrike" kern="1200" spc="0" baseline="0">
              <a:solidFill>
                <a:schemeClr val="tx1"/>
              </a:solidFill>
              <a:latin typeface="Century Gothic"/>
              <a:ea typeface="Century Gothic"/>
              <a:cs typeface="Century Gothic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'Orçamento por mês'!$O$21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tx2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'Orçamento por mês'!$B$22:$B$35</c:f>
              <c:strCache>
                <c:ptCount val="13"/>
                <c:pt idx="0">
                  <c:v>Apartamento</c:v>
                </c:pt>
                <c:pt idx="1">
                  <c:v>Cartão de Crédito</c:v>
                </c:pt>
                <c:pt idx="2">
                  <c:v>Jantar</c:v>
                </c:pt>
                <c:pt idx="3">
                  <c:v>Educação</c:v>
                </c:pt>
                <c:pt idx="4">
                  <c:v>Entretenimento</c:v>
                </c:pt>
                <c:pt idx="5">
                  <c:v>Supermercado</c:v>
                </c:pt>
                <c:pt idx="6">
                  <c:v>Saúde</c:v>
                </c:pt>
                <c:pt idx="7">
                  <c:v>Seguro Automóvel</c:v>
                </c:pt>
                <c:pt idx="8">
                  <c:v>Animais de estimação</c:v>
                </c:pt>
                <c:pt idx="9">
                  <c:v>Compras</c:v>
                </c:pt>
                <c:pt idx="10">
                  <c:v>Transporte</c:v>
                </c:pt>
                <c:pt idx="11">
                  <c:v>Viagens</c:v>
                </c:pt>
                <c:pt idx="12">
                  <c:v>Outros</c:v>
                </c:pt>
              </c:strCache>
            </c:strRef>
          </c:cat>
          <c:val>
            <c:numRef>
              <c:f>'Orçamento por mês'!$O$22:$O$35</c:f>
              <c:numCache>
                <c:formatCode>"R$"\ #,##0</c:formatCode>
                <c:ptCount val="13"/>
                <c:pt idx="0">
                  <c:v>500</c:v>
                </c:pt>
                <c:pt idx="1">
                  <c:v>80</c:v>
                </c:pt>
                <c:pt idx="2">
                  <c:v>70</c:v>
                </c:pt>
                <c:pt idx="3">
                  <c:v>60</c:v>
                </c:pt>
                <c:pt idx="4">
                  <c:v>45</c:v>
                </c:pt>
                <c:pt idx="5">
                  <c:v>400</c:v>
                </c:pt>
                <c:pt idx="6">
                  <c:v>100</c:v>
                </c:pt>
                <c:pt idx="7">
                  <c:v>130</c:v>
                </c:pt>
                <c:pt idx="8">
                  <c:v>78</c:v>
                </c:pt>
                <c:pt idx="9">
                  <c:v>45</c:v>
                </c:pt>
                <c:pt idx="10">
                  <c:v>70</c:v>
                </c:pt>
                <c:pt idx="11">
                  <c:v>100</c:v>
                </c:pt>
                <c:pt idx="12">
                  <c:v>50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033-45C3-BE49-EFB7C8CAA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8"/>
        <c:axId val="477805424"/>
        <c:axId val="477807056"/>
      </c:barChart>
      <c:catAx>
        <c:axId val="47780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77807056"/>
        <c:crosses val="autoZero"/>
        <c:auto val="1"/>
        <c:lblAlgn val="ctr"/>
        <c:lblOffset val="100"/>
        <c:noMultiLvlLbl val="0"/>
      </c:catAx>
      <c:valAx>
        <c:axId val="477807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R$&quot;\ 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77805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1000" b="1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DadosDoGráfico</c:v>
          </c:tx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AF9B-4DAA-8F07-13A1DB6B1714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AF9B-4DAA-8F07-13A1DB6B1714}"/>
              </c:ext>
            </c:extLst>
          </c:dPt>
          <c:dLbls>
            <c:numFmt formatCode="&quot;R$&quot;\ 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Lit>
              <c:ptCount val="2"/>
              <c:pt idx="0">
                <c:v>Renda</c:v>
              </c:pt>
              <c:pt idx="1">
                <c:v>Despesas</c:v>
              </c:pt>
            </c:strLit>
          </c:cat>
          <c:val>
            <c:numRef>
              <c:f>'Orçamento por mês'!$C$5:$C$6</c:f>
              <c:numCache>
                <c:formatCode>"R$"\ #,##0</c:formatCode>
                <c:ptCount val="2"/>
                <c:pt idx="0">
                  <c:v>3900</c:v>
                </c:pt>
                <c:pt idx="1">
                  <c:v>1728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AF9B-4DAA-8F07-13A1DB6B171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7"/>
        <c:axId val="477819568"/>
        <c:axId val="477820112"/>
      </c:barChart>
      <c:catAx>
        <c:axId val="477819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chemeClr val="tx1">
                <a:lumMod val="85000"/>
                <a:lumOff val="15000"/>
              </a:schemeClr>
            </a:solidFill>
          </a:ln>
        </c:spPr>
        <c:crossAx val="477820112"/>
        <c:crosses val="autoZero"/>
        <c:auto val="1"/>
        <c:lblAlgn val="ctr"/>
        <c:lblOffset val="80"/>
        <c:noMultiLvlLbl val="0"/>
      </c:catAx>
      <c:valAx>
        <c:axId val="477820112"/>
        <c:scaling>
          <c:orientation val="minMax"/>
          <c:min val="0"/>
        </c:scaling>
        <c:delete val="0"/>
        <c:axPos val="l"/>
        <c:numFmt formatCode="&quot;R$&quot;\ #,##0" sourceLinked="0"/>
        <c:majorTickMark val="in"/>
        <c:minorTickMark val="none"/>
        <c:tickLblPos val="nextTo"/>
        <c:spPr>
          <a:ln>
            <a:solidFill>
              <a:schemeClr val="tx1">
                <a:lumMod val="85000"/>
                <a:lumOff val="15000"/>
              </a:schemeClr>
            </a:solidFill>
          </a:ln>
        </c:spPr>
        <c:crossAx val="477819568"/>
        <c:crosses val="autoZero"/>
        <c:crossBetween val="between"/>
        <c:minorUnit val="500"/>
      </c:valAx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b="1">
          <a:solidFill>
            <a:schemeClr val="tx1">
              <a:lumMod val="85000"/>
              <a:lumOff val="15000"/>
            </a:schemeClr>
          </a:solidFill>
          <a:latin typeface="Century Gothic" panose="020B0502020202020204" pitchFamily="34" charset="0"/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6</xdr:col>
      <xdr:colOff>514350</xdr:colOff>
      <xdr:row>55</xdr:row>
      <xdr:rowOff>0</xdr:rowOff>
    </xdr:to>
    <xdr:graphicFrame macro="">
      <xdr:nvGraphicFramePr>
        <xdr:cNvPr id="2" name="Gráfico 1" descr="Gráfico de receitas e despesas por mês">
          <a:extLst>
            <a:ext uri="{FF2B5EF4-FFF2-40B4-BE49-F238E27FC236}">
              <a16:creationId xmlns="" xmlns:a16="http://schemas.microsoft.com/office/drawing/2014/main" id="{9E68B60A-84EF-4C5C-A136-32C6442205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36</xdr:row>
      <xdr:rowOff>0</xdr:rowOff>
    </xdr:from>
    <xdr:to>
      <xdr:col>15</xdr:col>
      <xdr:colOff>533400</xdr:colOff>
      <xdr:row>56</xdr:row>
      <xdr:rowOff>0</xdr:rowOff>
    </xdr:to>
    <xdr:graphicFrame macro="">
      <xdr:nvGraphicFramePr>
        <xdr:cNvPr id="3" name="Gráfico 2" descr="Gráfico de despesas totais">
          <a:extLst>
            <a:ext uri="{FF2B5EF4-FFF2-40B4-BE49-F238E27FC236}">
              <a16:creationId xmlns="" xmlns:a16="http://schemas.microsoft.com/office/drawing/2014/main" id="{C35D2FC9-37D4-41E2-AA8F-BB8EB655FD80}"/>
            </a:ext>
            <a:ext uri="{147F2762-F138-4A5C-976F-8EAC2B608ADB}">
              <a16:predDERef xmlns="" xmlns:a16="http://schemas.microsoft.com/office/drawing/2014/main" pred="{9E68B60A-84EF-4C5C-A136-32C6442205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828675</xdr:colOff>
      <xdr:row>2</xdr:row>
      <xdr:rowOff>114300</xdr:rowOff>
    </xdr:from>
    <xdr:to>
      <xdr:col>8</xdr:col>
      <xdr:colOff>638176</xdr:colOff>
      <xdr:row>11</xdr:row>
      <xdr:rowOff>50800</xdr:rowOff>
    </xdr:to>
    <xdr:graphicFrame macro="">
      <xdr:nvGraphicFramePr>
        <xdr:cNvPr id="4" name="RendaEDespesas" descr="Gráfico de colunas clusterizado mostrando a receita mensal total e as despesas mensais totais">
          <a:extLst>
            <a:ext uri="{FF2B5EF4-FFF2-40B4-BE49-F238E27FC236}">
              <a16:creationId xmlns="" xmlns:a16="http://schemas.microsoft.com/office/drawing/2014/main" id="{AB3DAE40-2899-4166-A34C-AB6035A00B73}"/>
            </a:ext>
            <a:ext uri="{147F2762-F138-4A5C-976F-8EAC2B608ADB}">
              <a16:predDERef xmlns="" xmlns:a16="http://schemas.microsoft.com/office/drawing/2014/main" pred="{C35D2FC9-37D4-41E2-AA8F-BB8EB655FD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Despesas" displayName="Despesas" ref="B21:P35" totalsRowCount="1" headerRowDxfId="61" dataDxfId="65" totalsRowDxfId="59" headerRowBorderDxfId="66">
  <autoFilter ref="B21:P34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name="Item" totalsRowLabel="Total" dataDxfId="28" totalsRowDxfId="60" dataCellStyle="Normal"/>
    <tableColumn id="2" name="Jan" totalsRowFunction="sum" dataDxfId="26" totalsRowDxfId="27"/>
    <tableColumn id="3" name="Fev" totalsRowFunction="sum" dataDxfId="24" totalsRowDxfId="25"/>
    <tableColumn id="4" name="Mar" totalsRowFunction="sum" dataDxfId="22" totalsRowDxfId="23"/>
    <tableColumn id="5" name="Abr" totalsRowFunction="sum" dataDxfId="20" totalsRowDxfId="21"/>
    <tableColumn id="6" name="Maio" totalsRowFunction="sum" dataDxfId="18" totalsRowDxfId="19"/>
    <tableColumn id="7" name="Jun" totalsRowFunction="sum" dataDxfId="16" totalsRowDxfId="17"/>
    <tableColumn id="8" name="Jul" totalsRowFunction="sum" dataDxfId="14" totalsRowDxfId="15"/>
    <tableColumn id="9" name="Ago" totalsRowFunction="sum" dataDxfId="12" totalsRowDxfId="13"/>
    <tableColumn id="10" name="Set" totalsRowFunction="sum" dataDxfId="10" totalsRowDxfId="11"/>
    <tableColumn id="11" name="Out" totalsRowFunction="sum" dataDxfId="8" totalsRowDxfId="9"/>
    <tableColumn id="12" name="Nov" totalsRowFunction="sum" dataDxfId="6" totalsRowDxfId="7"/>
    <tableColumn id="13" name="Dez" totalsRowFunction="sum" dataDxfId="4" totalsRowDxfId="5"/>
    <tableColumn id="14" name="Total" totalsRowFunction="sum" dataDxfId="2" totalsRowDxfId="3">
      <calculatedColumnFormula>SUM(Despesas[[#This Row],[Jan]:[Dez]])</calculatedColumnFormula>
    </tableColumn>
    <tableColumn id="15" name="Média" totalsRowFunction="average" dataDxfId="1" totalsRowDxfId="0">
      <calculatedColumnFormula>AVERAGE(Despesas[[#This Row],[Jan]:[Dez]])</calculatedColumnFormula>
    </tableColumn>
  </tableColumns>
  <tableStyleInfo name="Orçamento Mensal Simples 2" showFirstColumn="0" showLastColumn="0" showRowStripes="1" showColumnStripes="0"/>
  <extLst>
    <ext xmlns:x14="http://schemas.microsoft.com/office/spreadsheetml/2009/9/main" uri="{504A1905-F514-4f6f-8877-14C23A59335A}">
      <x14:table altTextSummary="Insira os itens de despesa mensal e os valores correspondentes nesta tabela."/>
    </ext>
  </extLst>
</table>
</file>

<file path=xl/tables/table2.xml><?xml version="1.0" encoding="utf-8"?>
<table xmlns="http://schemas.openxmlformats.org/spreadsheetml/2006/main" id="2" name="Renda" displayName="Renda" ref="B13:P18" totalsRowCount="1" headerRowDxfId="63" dataDxfId="64" totalsRowDxfId="62">
  <autoFilter ref="B13:P17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name="Item" totalsRowLabel="Total" dataDxfId="57" totalsRowDxfId="58" dataCellStyle="Normal"/>
    <tableColumn id="2" name="Jan" totalsRowFunction="sum" dataDxfId="55" totalsRowDxfId="56"/>
    <tableColumn id="3" name="Fev" totalsRowFunction="sum" dataDxfId="53" totalsRowDxfId="54"/>
    <tableColumn id="4" name="Mar" totalsRowFunction="sum" dataDxfId="51" totalsRowDxfId="52"/>
    <tableColumn id="5" name="Abr" totalsRowFunction="sum" dataDxfId="49" totalsRowDxfId="50"/>
    <tableColumn id="6" name="Maio" totalsRowFunction="sum" dataDxfId="47" totalsRowDxfId="48"/>
    <tableColumn id="7" name="Jun" totalsRowFunction="sum" dataDxfId="45" totalsRowDxfId="46"/>
    <tableColumn id="8" name="Jul" totalsRowFunction="sum" dataDxfId="43" totalsRowDxfId="44"/>
    <tableColumn id="9" name="Ago" totalsRowFunction="sum" dataDxfId="41" totalsRowDxfId="42"/>
    <tableColumn id="10" name="Set" totalsRowFunction="sum" dataDxfId="39" totalsRowDxfId="40"/>
    <tableColumn id="11" name="Out" totalsRowFunction="sum" dataDxfId="37" totalsRowDxfId="38"/>
    <tableColumn id="12" name="Nov" totalsRowFunction="sum" dataDxfId="35" totalsRowDxfId="36"/>
    <tableColumn id="13" name="Dez" totalsRowFunction="sum" dataDxfId="33" totalsRowDxfId="34"/>
    <tableColumn id="14" name="Total" totalsRowFunction="sum" dataDxfId="31" totalsRowDxfId="32">
      <calculatedColumnFormula>SUM(Renda[[#This Row],[Jan]:[Dez]])</calculatedColumnFormula>
    </tableColumn>
    <tableColumn id="15" name="Média" totalsRowFunction="average" dataDxfId="30" totalsRowDxfId="29">
      <calculatedColumnFormula>AVERAGE(Renda[[#This Row],[Jan]:[Dez]])</calculatedColumnFormula>
    </tableColumn>
  </tableColumns>
  <tableStyleInfo name="Orçamento Mensal Simples 2" showFirstColumn="0" showLastColumn="0" showRowStripes="1" showColumnStripes="0"/>
  <extLst>
    <ext xmlns:x14="http://schemas.microsoft.com/office/spreadsheetml/2009/9/main" uri="{504A1905-F514-4f6f-8877-14C23A59335A}">
      <x14:table altTextSummary="Insira os itens de receita mensal e os valores correspondentes nesta tabela"/>
    </ext>
  </extLst>
</table>
</file>

<file path=xl/theme/theme1.xml><?xml version="1.0" encoding="utf-8"?>
<a:theme xmlns:a="http://schemas.openxmlformats.org/drawingml/2006/main" name="Office Theme">
  <a:themeElements>
    <a:clrScheme name="Blue Warm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Custom 40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B1:Q63"/>
  <sheetViews>
    <sheetView showGridLines="0" tabSelected="1" zoomScale="60" zoomScaleNormal="60" workbookViewId="0">
      <selection activeCell="U8" sqref="U8"/>
    </sheetView>
  </sheetViews>
  <sheetFormatPr defaultColWidth="8.875" defaultRowHeight="16.5"/>
  <cols>
    <col min="1" max="1" width="4.75" style="1" customWidth="1"/>
    <col min="2" max="2" width="47.625" style="1" customWidth="1"/>
    <col min="3" max="3" width="13.5" style="1" customWidth="1"/>
    <col min="4" max="14" width="11.375" style="1" customWidth="1"/>
    <col min="15" max="15" width="12.75" style="1" customWidth="1"/>
    <col min="16" max="16" width="15.25" style="1" customWidth="1"/>
    <col min="17" max="17" width="4.75" style="1" customWidth="1"/>
    <col min="18" max="16384" width="8.875" style="1"/>
  </cols>
  <sheetData>
    <row r="1" spans="2:17" ht="25.15" customHeight="1"/>
    <row r="2" spans="2:17" ht="60" customHeight="1" thickBot="1">
      <c r="B2" s="6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2:17" ht="19.899999999999999" customHeight="1" thickTop="1" thickBot="1">
      <c r="B3" s="3"/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2:17" ht="34.9" customHeight="1">
      <c r="B4" s="17" t="s">
        <v>0</v>
      </c>
      <c r="C4" s="18"/>
      <c r="D4" s="16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2:17" ht="30" customHeight="1">
      <c r="B5" s="7" t="s">
        <v>1</v>
      </c>
      <c r="C5" s="8">
        <f>Renda[[#Totals],[Total]]</f>
        <v>3900</v>
      </c>
      <c r="D5" s="16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spans="2:17" ht="30" customHeight="1">
      <c r="B6" s="9" t="s">
        <v>2</v>
      </c>
      <c r="C6" s="10">
        <f>Despesas[[#Totals],[Total]]</f>
        <v>1728</v>
      </c>
      <c r="D6" s="16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2:17" ht="19.899999999999999" customHeight="1">
      <c r="B7" s="11"/>
      <c r="C7" s="12"/>
      <c r="D7" s="16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spans="2:17" ht="34.9" customHeight="1">
      <c r="B8" s="17" t="s">
        <v>3</v>
      </c>
      <c r="C8" s="19">
        <f>C5-C6</f>
        <v>2172</v>
      </c>
      <c r="D8" s="16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spans="2:17" ht="19.899999999999999" customHeight="1">
      <c r="B9" s="11"/>
      <c r="C9" s="12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spans="2:17" ht="34.9" customHeight="1">
      <c r="B10" s="17" t="s">
        <v>4</v>
      </c>
      <c r="C10" s="20">
        <f>C6/C5</f>
        <v>0.44307692307692309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spans="2:17" ht="19.899999999999999" customHeight="1">
      <c r="B11" s="11"/>
      <c r="C11" s="12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spans="2:17" ht="60" customHeight="1">
      <c r="B12" s="13" t="s">
        <v>5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1"/>
    </row>
    <row r="13" spans="2:17" ht="34.9" customHeight="1">
      <c r="B13" s="21" t="s">
        <v>6</v>
      </c>
      <c r="C13" s="23" t="s">
        <v>7</v>
      </c>
      <c r="D13" s="24" t="s">
        <v>8</v>
      </c>
      <c r="E13" s="24" t="s">
        <v>9</v>
      </c>
      <c r="F13" s="24" t="s">
        <v>10</v>
      </c>
      <c r="G13" s="24" t="s">
        <v>11</v>
      </c>
      <c r="H13" s="24" t="s">
        <v>12</v>
      </c>
      <c r="I13" s="24" t="s">
        <v>13</v>
      </c>
      <c r="J13" s="24" t="s">
        <v>14</v>
      </c>
      <c r="K13" s="24" t="s">
        <v>15</v>
      </c>
      <c r="L13" s="24" t="s">
        <v>16</v>
      </c>
      <c r="M13" s="24" t="s">
        <v>17</v>
      </c>
      <c r="N13" s="24" t="s">
        <v>18</v>
      </c>
      <c r="O13" s="24" t="s">
        <v>19</v>
      </c>
      <c r="P13" s="24" t="s">
        <v>20</v>
      </c>
      <c r="Q13" s="11"/>
    </row>
    <row r="14" spans="2:17" ht="30" customHeight="1">
      <c r="B14" s="15" t="s">
        <v>36</v>
      </c>
      <c r="C14" s="25">
        <v>2500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5">
        <f>SUM(Renda[[#This Row],[Jan]:[Dez]])</f>
        <v>2500</v>
      </c>
      <c r="P14" s="25">
        <f>AVERAGE(Renda[[#This Row],[Jan]:[Dez]])</f>
        <v>2500</v>
      </c>
      <c r="Q14" s="11"/>
    </row>
    <row r="15" spans="2:17" ht="30" customHeight="1">
      <c r="B15" s="15" t="s">
        <v>37</v>
      </c>
      <c r="C15" s="25">
        <v>500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5">
        <f>SUM(Renda[[#This Row],[Jan]:[Dez]])</f>
        <v>500</v>
      </c>
      <c r="P15" s="25">
        <f>AVERAGE(Renda[[#This Row],[Jan]:[Dez]])</f>
        <v>500</v>
      </c>
      <c r="Q15" s="11"/>
    </row>
    <row r="16" spans="2:17" ht="30" customHeight="1">
      <c r="B16" s="15" t="s">
        <v>38</v>
      </c>
      <c r="C16" s="25">
        <v>750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5">
        <f>SUM(Renda[[#This Row],[Jan]:[Dez]])</f>
        <v>750</v>
      </c>
      <c r="P16" s="25">
        <f>AVERAGE(Renda[[#This Row],[Jan]:[Dez]])</f>
        <v>750</v>
      </c>
      <c r="Q16" s="11"/>
    </row>
    <row r="17" spans="2:17" ht="30" customHeight="1">
      <c r="B17" s="15" t="s">
        <v>21</v>
      </c>
      <c r="C17" s="25">
        <v>150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5">
        <f>SUM(Renda[[#This Row],[Jan]:[Dez]])</f>
        <v>150</v>
      </c>
      <c r="P17" s="25">
        <f>AVERAGE(Renda[[#This Row],[Jan]:[Dez]])</f>
        <v>150</v>
      </c>
      <c r="Q17" s="11"/>
    </row>
    <row r="18" spans="2:17" ht="34.9" customHeight="1">
      <c r="B18" s="22" t="s">
        <v>19</v>
      </c>
      <c r="C18" s="27">
        <f>SUBTOTAL(109,Renda[Jan])</f>
        <v>3900</v>
      </c>
      <c r="D18" s="27">
        <f>SUBTOTAL(109,Renda[Fev])</f>
        <v>0</v>
      </c>
      <c r="E18" s="27">
        <f>SUBTOTAL(109,Renda[Mar])</f>
        <v>0</v>
      </c>
      <c r="F18" s="27">
        <f>SUBTOTAL(109,Renda[Abr])</f>
        <v>0</v>
      </c>
      <c r="G18" s="27">
        <f>SUBTOTAL(109,Renda[Maio])</f>
        <v>0</v>
      </c>
      <c r="H18" s="27">
        <f>SUBTOTAL(109,Renda[Jun])</f>
        <v>0</v>
      </c>
      <c r="I18" s="27">
        <f>SUBTOTAL(109,Renda[Jul])</f>
        <v>0</v>
      </c>
      <c r="J18" s="27">
        <f>SUBTOTAL(109,Renda[Ago])</f>
        <v>0</v>
      </c>
      <c r="K18" s="27">
        <f>SUBTOTAL(109,Renda[Set])</f>
        <v>0</v>
      </c>
      <c r="L18" s="27">
        <f>SUBTOTAL(109,Renda[Out])</f>
        <v>0</v>
      </c>
      <c r="M18" s="27">
        <f>SUBTOTAL(109,Renda[Nov])</f>
        <v>0</v>
      </c>
      <c r="N18" s="27">
        <f>SUBTOTAL(109,Renda[Dez])</f>
        <v>0</v>
      </c>
      <c r="O18" s="27">
        <f>SUBTOTAL(109,Renda[Total])</f>
        <v>3900</v>
      </c>
      <c r="P18" s="27">
        <f>SUBTOTAL(101,Renda[Média])</f>
        <v>975</v>
      </c>
      <c r="Q18" s="11"/>
    </row>
    <row r="19" spans="2:17" ht="19.899999999999999" customHeight="1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2:17" ht="60" customHeight="1">
      <c r="B20" s="13" t="s">
        <v>22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1"/>
    </row>
    <row r="21" spans="2:17" ht="34.9" customHeight="1">
      <c r="B21" s="21" t="s">
        <v>6</v>
      </c>
      <c r="C21" s="23" t="s">
        <v>7</v>
      </c>
      <c r="D21" s="24" t="s">
        <v>8</v>
      </c>
      <c r="E21" s="24" t="s">
        <v>9</v>
      </c>
      <c r="F21" s="24" t="s">
        <v>10</v>
      </c>
      <c r="G21" s="24" t="s">
        <v>11</v>
      </c>
      <c r="H21" s="24" t="s">
        <v>12</v>
      </c>
      <c r="I21" s="24" t="s">
        <v>13</v>
      </c>
      <c r="J21" s="24" t="s">
        <v>14</v>
      </c>
      <c r="K21" s="24" t="s">
        <v>15</v>
      </c>
      <c r="L21" s="24" t="s">
        <v>16</v>
      </c>
      <c r="M21" s="24" t="s">
        <v>17</v>
      </c>
      <c r="N21" s="24" t="s">
        <v>18</v>
      </c>
      <c r="O21" s="24" t="s">
        <v>19</v>
      </c>
      <c r="P21" s="24" t="s">
        <v>20</v>
      </c>
      <c r="Q21" s="11"/>
    </row>
    <row r="22" spans="2:17" ht="30" customHeight="1">
      <c r="B22" s="15" t="s">
        <v>33</v>
      </c>
      <c r="C22" s="25">
        <v>500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5">
        <f>SUM(Despesas[[#This Row],[Jan]:[Dez]])</f>
        <v>500</v>
      </c>
      <c r="P22" s="25">
        <f>AVERAGE(Despesas[[#This Row],[Jan]:[Dez]])</f>
        <v>500</v>
      </c>
      <c r="Q22" s="11"/>
    </row>
    <row r="23" spans="2:17" ht="30" customHeight="1">
      <c r="B23" s="15" t="s">
        <v>34</v>
      </c>
      <c r="C23" s="25">
        <v>80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5">
        <f>SUM(Despesas[[#This Row],[Jan]:[Dez]])</f>
        <v>80</v>
      </c>
      <c r="P23" s="25">
        <f>AVERAGE(Despesas[[#This Row],[Jan]:[Dez]])</f>
        <v>80</v>
      </c>
      <c r="Q23" s="11"/>
    </row>
    <row r="24" spans="2:17" ht="30" customHeight="1">
      <c r="B24" s="15" t="s">
        <v>23</v>
      </c>
      <c r="C24" s="25">
        <v>70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5">
        <f>SUM(Despesas[[#This Row],[Jan]:[Dez]])</f>
        <v>70</v>
      </c>
      <c r="P24" s="25">
        <f>AVERAGE(Despesas[[#This Row],[Jan]:[Dez]])</f>
        <v>70</v>
      </c>
      <c r="Q24" s="11"/>
    </row>
    <row r="25" spans="2:17" ht="30" customHeight="1">
      <c r="B25" s="15" t="s">
        <v>24</v>
      </c>
      <c r="C25" s="25">
        <v>60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5">
        <f>SUM(Despesas[[#This Row],[Jan]:[Dez]])</f>
        <v>60</v>
      </c>
      <c r="P25" s="25">
        <f>AVERAGE(Despesas[[#This Row],[Jan]:[Dez]])</f>
        <v>60</v>
      </c>
      <c r="Q25" s="11"/>
    </row>
    <row r="26" spans="2:17" ht="30" customHeight="1">
      <c r="B26" s="15" t="s">
        <v>25</v>
      </c>
      <c r="C26" s="25">
        <v>45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5">
        <f>SUM(Despesas[[#This Row],[Jan]:[Dez]])</f>
        <v>45</v>
      </c>
      <c r="P26" s="25">
        <f>AVERAGE(Despesas[[#This Row],[Jan]:[Dez]])</f>
        <v>45</v>
      </c>
      <c r="Q26" s="11"/>
    </row>
    <row r="27" spans="2:17" ht="30" customHeight="1">
      <c r="B27" s="15" t="s">
        <v>26</v>
      </c>
      <c r="C27" s="25">
        <v>400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5">
        <f>SUM(Despesas[[#This Row],[Jan]:[Dez]])</f>
        <v>400</v>
      </c>
      <c r="P27" s="25">
        <f>AVERAGE(Despesas[[#This Row],[Jan]:[Dez]])</f>
        <v>400</v>
      </c>
      <c r="Q27" s="11"/>
    </row>
    <row r="28" spans="2:17" ht="30" customHeight="1">
      <c r="B28" s="15" t="s">
        <v>27</v>
      </c>
      <c r="C28" s="25">
        <v>100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5">
        <f>SUM(Despesas[[#This Row],[Jan]:[Dez]])</f>
        <v>100</v>
      </c>
      <c r="P28" s="25">
        <f>AVERAGE(Despesas[[#This Row],[Jan]:[Dez]])</f>
        <v>100</v>
      </c>
      <c r="Q28" s="11"/>
    </row>
    <row r="29" spans="2:17" ht="30" customHeight="1">
      <c r="B29" s="15" t="s">
        <v>35</v>
      </c>
      <c r="C29" s="25">
        <v>130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5">
        <f>SUM(Despesas[[#This Row],[Jan]:[Dez]])</f>
        <v>130</v>
      </c>
      <c r="P29" s="25">
        <f>AVERAGE(Despesas[[#This Row],[Jan]:[Dez]])</f>
        <v>130</v>
      </c>
      <c r="Q29" s="11"/>
    </row>
    <row r="30" spans="2:17" ht="30" customHeight="1">
      <c r="B30" s="15" t="s">
        <v>28</v>
      </c>
      <c r="C30" s="25">
        <v>78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5">
        <f>SUM(Despesas[[#This Row],[Jan]:[Dez]])</f>
        <v>78</v>
      </c>
      <c r="P30" s="25">
        <f>AVERAGE(Despesas[[#This Row],[Jan]:[Dez]])</f>
        <v>78</v>
      </c>
      <c r="Q30" s="11"/>
    </row>
    <row r="31" spans="2:17" ht="30" customHeight="1">
      <c r="B31" s="15" t="s">
        <v>29</v>
      </c>
      <c r="C31" s="25">
        <v>45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5">
        <f>SUM(Despesas[[#This Row],[Jan]:[Dez]])</f>
        <v>45</v>
      </c>
      <c r="P31" s="25">
        <f>AVERAGE(Despesas[[#This Row],[Jan]:[Dez]])</f>
        <v>45</v>
      </c>
      <c r="Q31" s="11"/>
    </row>
    <row r="32" spans="2:17" ht="30" customHeight="1">
      <c r="B32" s="15" t="s">
        <v>30</v>
      </c>
      <c r="C32" s="25">
        <v>70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5">
        <f>SUM(Despesas[[#This Row],[Jan]:[Dez]])</f>
        <v>70</v>
      </c>
      <c r="P32" s="25">
        <f>AVERAGE(Despesas[[#This Row],[Jan]:[Dez]])</f>
        <v>70</v>
      </c>
      <c r="Q32" s="11"/>
    </row>
    <row r="33" spans="2:17" ht="30" customHeight="1">
      <c r="B33" s="15" t="s">
        <v>31</v>
      </c>
      <c r="C33" s="28">
        <v>100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5">
        <f>SUM(Despesas[[#This Row],[Jan]:[Dez]])</f>
        <v>100</v>
      </c>
      <c r="P33" s="25">
        <f>AVERAGE(Despesas[[#This Row],[Jan]:[Dez]])</f>
        <v>100</v>
      </c>
      <c r="Q33" s="11"/>
    </row>
    <row r="34" spans="2:17" ht="30" customHeight="1">
      <c r="B34" s="15" t="s">
        <v>21</v>
      </c>
      <c r="C34" s="28">
        <v>50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5">
        <f>SUM(Despesas[[#This Row],[Jan]:[Dez]])</f>
        <v>50</v>
      </c>
      <c r="P34" s="25">
        <f>AVERAGE(Despesas[[#This Row],[Jan]:[Dez]])</f>
        <v>50</v>
      </c>
      <c r="Q34" s="11"/>
    </row>
    <row r="35" spans="2:17" ht="30" customHeight="1">
      <c r="B35" s="22" t="s">
        <v>19</v>
      </c>
      <c r="C35" s="27">
        <f>SUBTOTAL(109,Despesas[Jan])</f>
        <v>1728</v>
      </c>
      <c r="D35" s="27">
        <f>SUBTOTAL(109,Despesas[Fev])</f>
        <v>0</v>
      </c>
      <c r="E35" s="27">
        <f>SUBTOTAL(109,Despesas[Mar])</f>
        <v>0</v>
      </c>
      <c r="F35" s="27">
        <f>SUBTOTAL(109,Despesas[Abr])</f>
        <v>0</v>
      </c>
      <c r="G35" s="27">
        <f>SUBTOTAL(109,Despesas[Maio])</f>
        <v>0</v>
      </c>
      <c r="H35" s="27">
        <f>SUBTOTAL(109,Despesas[Jun])</f>
        <v>0</v>
      </c>
      <c r="I35" s="27">
        <f>SUBTOTAL(109,Despesas[Jul])</f>
        <v>0</v>
      </c>
      <c r="J35" s="27">
        <f>SUBTOTAL(109,Despesas[Ago])</f>
        <v>0</v>
      </c>
      <c r="K35" s="27">
        <f>SUBTOTAL(109,Despesas[Set])</f>
        <v>0</v>
      </c>
      <c r="L35" s="27">
        <f>SUBTOTAL(109,Despesas[Out])</f>
        <v>0</v>
      </c>
      <c r="M35" s="27">
        <f>SUBTOTAL(109,Despesas[Nov])</f>
        <v>0</v>
      </c>
      <c r="N35" s="27">
        <f>SUBTOTAL(109,Despesas[Dez])</f>
        <v>0</v>
      </c>
      <c r="O35" s="27">
        <f>SUBTOTAL(109,Despesas[Total])</f>
        <v>1728</v>
      </c>
      <c r="P35" s="27">
        <f>SUBTOTAL(101,Despesas[Média])</f>
        <v>132.92307692307693</v>
      </c>
      <c r="Q35" s="11"/>
    </row>
    <row r="36" spans="2:17" ht="30" customHeight="1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</row>
    <row r="37" spans="2:17" ht="30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2:17" ht="30" customHeight="1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</row>
    <row r="39" spans="2:17" ht="30" customHeight="1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</row>
    <row r="40" spans="2:17" ht="30" customHeight="1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</row>
    <row r="41" spans="2:17" ht="30" customHeight="1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</row>
    <row r="42" spans="2:17" ht="30" customHeight="1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</row>
    <row r="43" spans="2:17" ht="30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</row>
    <row r="44" spans="2:17" ht="30" customHeight="1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</row>
    <row r="45" spans="2:17" ht="30" customHeight="1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</row>
    <row r="46" spans="2:17" ht="30" customHeight="1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</row>
    <row r="47" spans="2:17" ht="30" customHeight="1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</row>
    <row r="48" spans="2:17" ht="30" customHeight="1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</row>
    <row r="49" spans="2:17" ht="30" customHeight="1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</row>
    <row r="50" spans="2:17" ht="30" customHeight="1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</row>
    <row r="51" spans="2:17" ht="30" customHeight="1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</row>
    <row r="52" spans="2:17" ht="30" customHeight="1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</row>
    <row r="53" spans="2:17" ht="30" customHeight="1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</row>
    <row r="54" spans="2:17" ht="30" customHeight="1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</row>
    <row r="55" spans="2:17" ht="30" customHeight="1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</row>
    <row r="56" spans="2:17" ht="30" customHeight="1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</row>
    <row r="57" spans="2:17" ht="30" customHeight="1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</row>
    <row r="58" spans="2:17" ht="30" customHeight="1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</row>
    <row r="59" spans="2:17" ht="30" customHeight="1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</row>
    <row r="60" spans="2:17" ht="30" customHeight="1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</row>
    <row r="61" spans="2:17" ht="30" customHeight="1"/>
    <row r="62" spans="2:17" ht="30" customHeight="1"/>
    <row r="63" spans="2:17" ht="30" customHeight="1"/>
  </sheetData>
  <dataValidations count="13">
    <dataValidation allowBlank="1" showInputMessage="1" showErrorMessage="1" prompt="A receita mensal total e as despesas mensais totais são automaticamente atualizadas nas células abaixo" sqref="C4"/>
    <dataValidation allowBlank="1" showInputMessage="1" showErrorMessage="1" prompt="A despesa mensal total é atualizada automaticamente na célula à direita." sqref="B6"/>
    <dataValidation allowBlank="1" showInputMessage="1" showErrorMessage="1" prompt="Despesa mensal total é atualizada automaticamente nesta célula." sqref="C6"/>
    <dataValidation allowBlank="1" showInputMessage="1" showErrorMessage="1" prompt="Receita mensal total é atualizada automaticamente na célula à direita." sqref="B5"/>
    <dataValidation allowBlank="1" showInputMessage="1" showErrorMessage="1" prompt="Receita mensal total é atualizada automaticamente nesta célula." sqref="C5"/>
    <dataValidation allowBlank="1" showInputMessage="1" showErrorMessage="1" prompt="O saldo é calculado automaticamente na célula à direita." sqref="B8"/>
    <dataValidation allowBlank="1" showInputMessage="1" showErrorMessage="1" prompt="O saldo é calculado automaticamente nesta célula." sqref="C8"/>
    <dataValidation allowBlank="1" showInputMessage="1" showErrorMessage="1" prompt="Insira itens de receita mensal nesta coluna abaixo deste título" sqref="B13"/>
    <dataValidation allowBlank="1" showInputMessage="1" showErrorMessage="1" prompt="Insira o valor nesta coluna abaixo deste cabeçalho" sqref="C21 C13"/>
    <dataValidation allowBlank="1" showInputMessage="1" showErrorMessage="1" prompt="Insira os itens de despesa mensal nesta coluna abaixo deste título" sqref="B21"/>
    <dataValidation allowBlank="1" showInputMessage="1" showErrorMessage="1" prompt="O título desta planilha está nesta célula. Insira a receita mensal na tabela Receita e as despesas mensais na tabela Despesas" sqref="B2"/>
    <dataValidation allowBlank="1" showInputMessage="1" showErrorMessage="1" prompt="A porcentagem da receita gasta é calculada automaticamente na célula à direita" sqref="B10"/>
    <dataValidation allowBlank="1" showInputMessage="1" showErrorMessage="1" prompt="A porcentagem da receita gasta é calculada automaticamente nesta célula" sqref="C10"/>
  </dataValidations>
  <pageMargins left="0.7" right="0.7" top="0.75" bottom="0.75" header="0.3" footer="0.3"/>
  <pageSetup paperSize="9" scale="56" fitToHeight="2" orientation="landscape" r:id="rId1"/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ackground xmlns="71af3243-3dd4-4a8d-8c0d-dd76da1f02a5">false</Background>
    <Status xmlns="71af3243-3dd4-4a8d-8c0d-dd76da1f02a5">Not started</Status>
    <_ip_UnifiedCompliancePolicyUIAction xmlns="http://schemas.microsoft.com/sharepoint/v3" xsi:nil="true"/>
    <Image xmlns="71af3243-3dd4-4a8d-8c0d-dd76da1f02a5">
      <Url xsi:nil="true"/>
      <Description xsi:nil="true"/>
    </Image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5279B3-9E9E-4C05-B41F-993982E955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EEF33-4398-4C7D-AC87-8E8CA521E0DF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16c05727-aa75-4e4a-9b5f-8a80a1165891"/>
    <ds:schemaRef ds:uri="230e9df3-be65-4c73-a93b-d1236ebd677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71af3243-3dd4-4a8d-8c0d-dd76da1f02a5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028A6C33-6507-4EFB-BEC8-7F8198102D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TM22605629</Templat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por mês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2023-11-06T06:53:42Z</dcterms:created>
  <dcterms:modified xsi:type="dcterms:W3CDTF">2026-04-29T23:40:22Z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